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359A6D04-4B92-4F7C-83CD-D64FCAC520F5}" xr6:coauthVersionLast="36" xr6:coauthVersionMax="36" xr10:uidLastSave="{00000000-0000-0000-0000-000000000000}"/>
  <bookViews>
    <workbookView xWindow="0" yWindow="0" windowWidth="19200" windowHeight="8010" tabRatio="598" xr2:uid="{00000000-000D-0000-FFFF-FFFF00000000}"/>
  </bookViews>
  <sheets>
    <sheet name="Modified" sheetId="7"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7" l="1"/>
  <c r="F45" i="7" l="1"/>
  <c r="F46" i="7" s="1"/>
  <c r="F42" i="7" l="1"/>
  <c r="F38" i="7"/>
  <c r="F39" i="7" s="1"/>
  <c r="F34" i="7"/>
  <c r="F31" i="7"/>
  <c r="F30" i="7"/>
  <c r="F29" i="7"/>
  <c r="F28" i="7"/>
  <c r="F27" i="7"/>
  <c r="F26" i="7"/>
  <c r="F18" i="7"/>
  <c r="F16" i="7"/>
  <c r="F15" i="7"/>
  <c r="F12" i="7"/>
  <c r="F10" i="7"/>
  <c r="F11" i="7"/>
  <c r="F7" i="7"/>
  <c r="F4" i="7"/>
  <c r="F5" i="7" s="1"/>
  <c r="F23" i="7"/>
  <c r="F35" i="7" l="1"/>
  <c r="F36" i="7" s="1"/>
  <c r="F41" i="7" l="1"/>
  <c r="F43" i="7" s="1"/>
  <c r="F25" i="7"/>
  <c r="F24" i="7"/>
  <c r="F22" i="7"/>
  <c r="F21" i="7"/>
  <c r="F32" i="7" s="1"/>
  <c r="F17" i="7"/>
  <c r="F19" i="7" s="1"/>
  <c r="F9" i="7"/>
  <c r="F8" i="7"/>
  <c r="F13" i="7" s="1"/>
  <c r="F47" i="7" l="1"/>
</calcChain>
</file>

<file path=xl/sharedStrings.xml><?xml version="1.0" encoding="utf-8"?>
<sst xmlns="http://schemas.openxmlformats.org/spreadsheetml/2006/main" count="81" uniqueCount="58">
  <si>
    <t xml:space="preserve">Item </t>
  </si>
  <si>
    <t xml:space="preserve">Item/Descriptions </t>
  </si>
  <si>
    <t xml:space="preserve">Unit </t>
  </si>
  <si>
    <t xml:space="preserve">Quantity </t>
  </si>
  <si>
    <t>Price USD</t>
  </si>
  <si>
    <t>Total USD</t>
  </si>
  <si>
    <t>Pit Excavation</t>
  </si>
  <si>
    <t>M³</t>
  </si>
  <si>
    <t>Sub Total Excavation</t>
  </si>
  <si>
    <r>
      <t>M</t>
    </r>
    <r>
      <rPr>
        <sz val="12"/>
        <color theme="1"/>
        <rFont val="Calibri"/>
        <family val="2"/>
      </rPr>
      <t>³</t>
    </r>
  </si>
  <si>
    <r>
      <t>M</t>
    </r>
    <r>
      <rPr>
        <sz val="12"/>
        <color theme="1"/>
        <rFont val="Calibri"/>
        <family val="2"/>
      </rPr>
      <t>²</t>
    </r>
  </si>
  <si>
    <t>Sub Total Pit Linning</t>
  </si>
  <si>
    <t>Pcs</t>
  </si>
  <si>
    <t>Sub Total Roofing</t>
  </si>
  <si>
    <t xml:space="preserve">Doors </t>
  </si>
  <si>
    <t>Sub Total Doors</t>
  </si>
  <si>
    <t>Hand Washing Facility</t>
  </si>
  <si>
    <t>Tank</t>
  </si>
  <si>
    <t>Sub Total Handwashing</t>
  </si>
  <si>
    <t>Supply and install Squatting Pans</t>
  </si>
  <si>
    <t>Excavation of latrine pit 6x2.2x2.7 Meter deep as per the drawing (well shaping for the edges)</t>
  </si>
  <si>
    <t>Supply and cast 15 Cm reinforced Concrete with 12 mm rebar, spacing 15 Cm C/C  (1:2:4) - Bottom Slab (6*2.2 Meter), including curring with water for 03 days at least 03 times per day.</t>
  </si>
  <si>
    <t>Supply, backfill and compact selected red soil around all the pit excavation between the wall and the pit.</t>
  </si>
  <si>
    <t>Supply and cast 5 Cm plane concrete at the bottom 1:3:6 Mix as per design including the curing at least for 03 days, 6*2.2 M</t>
  </si>
  <si>
    <t xml:space="preserve"> Supply and place -Plain concrete 5 Cm thickness (1:3:6) for Access Ramp and steps </t>
  </si>
  <si>
    <t xml:space="preserve"> Top Slab </t>
  </si>
  <si>
    <t>Sub Total top slab</t>
  </si>
  <si>
    <t xml:space="preserve">Bottom Slab and pit lining </t>
  </si>
  <si>
    <t>Supply and plaster the pit lining, 2 com thickness, including curring for 03 days at least</t>
  </si>
  <si>
    <t xml:space="preserve">Supply and paint a roof coat 02 layer </t>
  </si>
  <si>
    <t xml:space="preserve">Supply, fill and compact red soil around the ramp, steps and the extended slab (6*2.4*0.45) Meter, as per drawing to above the ground level, </t>
  </si>
  <si>
    <t>Super structure</t>
  </si>
  <si>
    <t>Walling: Supply and build one brick thick wall plus barabit 0.4 Meter above the roof,  using Red Burnt Bricks in 1:6 cement sand mortar mix, incuding the provision for ventilation/lighting (04 brabikh 0.3*0.4 M)  bricks for 4 windows and curring for at least 03 days, 03 time per day.</t>
  </si>
  <si>
    <t xml:space="preserve"> Supply and install -PVC vent pipe- 75mm diameter, 4mm thick - 3 Meter meters long + Caps</t>
  </si>
  <si>
    <t>Wall plastering: internal and external including curring for at least 03 days.</t>
  </si>
  <si>
    <t>Roofing: Supply and instal 6*3 Imported painted Rectangular bar, 6 Meter long - 1mm thick on the top of the wall to be ready to recive the zink sheet  (2 lins will be barral with the long span with 6 meter and 02 barral with the short span wilth 1.5 meter long)</t>
  </si>
  <si>
    <t>Roofing: Supply and install  7ft 0.35mm Sudani type as a roof.</t>
  </si>
  <si>
    <t>Supply and install direct sitting pan (without water tank).</t>
  </si>
  <si>
    <t>Curtain Wall: Supply and build one brick thick wall using Red Burnt Bricks in 1:6 cement sand mortar mix curring for at least 03 days, 03 time per day.</t>
  </si>
  <si>
    <t>Curtain Wall: Suppaly and palster the wall external and internal including curring for 03 days.</t>
  </si>
  <si>
    <t xml:space="preserve">Supply and paint pomastic  paint silk type, 03 coats </t>
  </si>
  <si>
    <t>Supplay and cast the area between the curtain wall and the latrine with 10 Cm plane concrete (6*1.4 M), 1:3:6 mix.</t>
  </si>
  <si>
    <t>Lumsum</t>
  </si>
  <si>
    <t>Lighting</t>
  </si>
  <si>
    <t>Supply and build the pit lining ( 1.5 brick thick wall) using Red Burnt Bricks in 1:6 cement sand mortar mix  upto 45 Cm above natural ground level.</t>
  </si>
  <si>
    <t>Ditto but 1*2 Meter for Disabled persons.</t>
  </si>
  <si>
    <t>Supply and Cast insitu - -Reinforcement concrete slab (1:2:4 concrete mix), 15 Cm thick, 6*3 Meter, covering latrines pit using 12mm diameter Rebar , 15cm spacing between the bars including smooth finishing including provision for 02 manhole with cover 0.5 *0.5 Meter, including curring for at least 03 days 03 times per day</t>
  </si>
  <si>
    <t xml:space="preserve"> Fabricated metallic- painted framed door; Size: 0.8*2 Meters high overall,  complete with all hinges,lock and other assessories, well painted.</t>
  </si>
  <si>
    <t xml:space="preserve">Plumbing Works </t>
  </si>
  <si>
    <t xml:space="preserve">Sub total Plumbing </t>
  </si>
  <si>
    <t xml:space="preserve">  Supply and install, 50Ltr  Vertical plastic water tank( complete with taps, inlet and outlet pipes) using welded metallic stand as per the design.</t>
  </si>
  <si>
    <t>Supply paint and Install DRC and BHA logos on metallic plate A3 size each, on 3 sides</t>
  </si>
  <si>
    <t>Supply and fix 08 lambs, 20 watt each (04 inside and 04 out side ) with the necessary accessories including wires, pipes, switch's, then connect it with the electricity source (approximately about 30 Meters far from the latrine), using Al-Fanar wirs 1.5 and 2 mm diameter.</t>
  </si>
  <si>
    <t>Supply and install a FLUSH FLOW B-6 ABS Health Faucet (Water Tap Sprayer )  inside the latrines rooms with 3/4 inch PPR pipes with nessaccary fittings joints and other accessories.</t>
  </si>
  <si>
    <t>Supply and install handrail 75 Cm hight as 03 lines for the ramp and two lines, line per each side for two rooms as per drawing, of painted metallic cricular bar 1 inch, 1.5 mm thickness, 6 Meter long.</t>
  </si>
  <si>
    <t>Grand Total for 1 block of Latrine</t>
  </si>
  <si>
    <t xml:space="preserve">Grand Total for 4 blocks of latrine </t>
  </si>
  <si>
    <t>BoQ for the construction of a 01 block - 04 stance latrine 
with Hand Washing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</si>
</sst>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_);_(* \(#,##0\);_(* &quot;-&quot;??_);_(@_)"/>
  </numFmts>
  <fonts count="9" x14ac:knownFonts="1">
    <font>
      <sz val="11"/>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sz val="12"/>
      <name val="Calibri"/>
      <family val="2"/>
    </font>
    <font>
      <b/>
      <sz val="14"/>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theme="3" tint="0.59999389629810485"/>
        <bgColor indexed="64"/>
      </patternFill>
    </fill>
    <fill>
      <patternFill patternType="solid">
        <fgColor theme="2"/>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41">
    <xf numFmtId="0" fontId="0" fillId="0" borderId="0" xfId="0"/>
    <xf numFmtId="0" fontId="4" fillId="0" borderId="1" xfId="1" applyNumberFormat="1" applyFont="1" applyBorder="1" applyAlignment="1">
      <alignment vertical="top" wrapText="1"/>
    </xf>
    <xf numFmtId="0" fontId="4" fillId="0" borderId="1" xfId="1" applyNumberFormat="1" applyFont="1" applyBorder="1" applyAlignment="1">
      <alignment vertical="center" wrapText="1"/>
    </xf>
    <xf numFmtId="0" fontId="6" fillId="0" borderId="1" xfId="0" applyFont="1" applyBorder="1" applyAlignment="1">
      <alignment horizontal="left" vertical="top" wrapText="1"/>
    </xf>
    <xf numFmtId="0" fontId="4" fillId="0" borderId="1" xfId="1" applyNumberFormat="1" applyFont="1" applyBorder="1" applyAlignment="1">
      <alignment horizontal="left" vertical="top" wrapText="1"/>
    </xf>
    <xf numFmtId="0" fontId="4" fillId="0" borderId="1" xfId="1" applyNumberFormat="1" applyFont="1" applyFill="1" applyBorder="1" applyAlignment="1">
      <alignment horizontal="left" vertical="top" wrapText="1"/>
    </xf>
    <xf numFmtId="0" fontId="4" fillId="0" borderId="1" xfId="1" applyNumberFormat="1" applyFont="1" applyFill="1" applyBorder="1" applyAlignment="1">
      <alignment vertical="top" wrapText="1"/>
    </xf>
    <xf numFmtId="164" fontId="0" fillId="0" borderId="0" xfId="1" applyNumberFormat="1" applyFont="1" applyAlignment="1">
      <alignment horizontal="center" vertical="center"/>
    </xf>
    <xf numFmtId="0" fontId="1" fillId="3" borderId="1" xfId="1" applyNumberFormat="1" applyFont="1" applyFill="1" applyBorder="1" applyAlignment="1">
      <alignment horizontal="center" vertical="center"/>
    </xf>
    <xf numFmtId="0" fontId="4" fillId="0" borderId="1" xfId="1" applyNumberFormat="1" applyFont="1" applyBorder="1" applyAlignment="1">
      <alignment horizontal="center" vertical="center"/>
    </xf>
    <xf numFmtId="0" fontId="0" fillId="0" borderId="0" xfId="0" applyAlignment="1">
      <alignment horizontal="left" vertical="center"/>
    </xf>
    <xf numFmtId="0" fontId="4" fillId="0" borderId="1" xfId="1" applyNumberFormat="1" applyFont="1" applyFill="1" applyBorder="1" applyAlignment="1">
      <alignment horizontal="center" vertical="center"/>
    </xf>
    <xf numFmtId="2" fontId="4" fillId="0" borderId="1" xfId="1" applyNumberFormat="1" applyFont="1" applyBorder="1" applyAlignment="1">
      <alignment horizontal="center" vertical="center"/>
    </xf>
    <xf numFmtId="0" fontId="4" fillId="0" borderId="1" xfId="1" applyNumberFormat="1" applyFont="1" applyFill="1" applyBorder="1" applyAlignment="1">
      <alignment vertical="center" wrapText="1"/>
    </xf>
    <xf numFmtId="0" fontId="4" fillId="0" borderId="1" xfId="1" applyNumberFormat="1" applyFont="1" applyFill="1" applyBorder="1" applyAlignment="1">
      <alignment horizontal="left" vertical="center" wrapText="1"/>
    </xf>
    <xf numFmtId="0" fontId="0" fillId="0" borderId="0" xfId="0" applyFill="1" applyAlignment="1">
      <alignment horizontal="center"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1" fontId="4" fillId="0" borderId="1" xfId="1" applyNumberFormat="1" applyFont="1" applyFill="1" applyBorder="1" applyAlignment="1">
      <alignment horizontal="center" vertical="center"/>
    </xf>
    <xf numFmtId="0"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xf>
    <xf numFmtId="1" fontId="0" fillId="0" borderId="0" xfId="1" applyNumberFormat="1" applyFont="1" applyFill="1" applyAlignment="1">
      <alignment horizontal="center" vertical="center"/>
    </xf>
    <xf numFmtId="165" fontId="0" fillId="0" borderId="0" xfId="1" applyNumberFormat="1" applyFont="1" applyFill="1" applyAlignment="1">
      <alignment horizontal="center" vertical="center"/>
    </xf>
    <xf numFmtId="0" fontId="1" fillId="4" borderId="1" xfId="1" applyNumberFormat="1" applyFont="1" applyFill="1" applyBorder="1" applyAlignment="1">
      <alignment horizontal="center" vertical="center"/>
    </xf>
    <xf numFmtId="0" fontId="1" fillId="4" borderId="1" xfId="1" applyNumberFormat="1" applyFont="1" applyFill="1" applyBorder="1" applyAlignment="1">
      <alignment horizontal="center" vertical="top"/>
    </xf>
    <xf numFmtId="0" fontId="1" fillId="3" borderId="1" xfId="1" applyNumberFormat="1" applyFont="1" applyFill="1" applyBorder="1" applyAlignment="1">
      <alignment vertical="top" wrapText="1"/>
    </xf>
    <xf numFmtId="0" fontId="4" fillId="0" borderId="1" xfId="0" applyFont="1" applyBorder="1" applyAlignment="1">
      <alignment wrapText="1"/>
    </xf>
    <xf numFmtId="165" fontId="1" fillId="2" borderId="1" xfId="1" applyNumberFormat="1" applyFont="1" applyFill="1" applyBorder="1" applyAlignment="1">
      <alignment horizontal="center" vertical="center"/>
    </xf>
    <xf numFmtId="0" fontId="1" fillId="3" borderId="1" xfId="1" applyNumberFormat="1" applyFont="1" applyFill="1" applyBorder="1" applyAlignment="1">
      <alignment vertical="center" wrapText="1"/>
    </xf>
    <xf numFmtId="165" fontId="4" fillId="0" borderId="1" xfId="1" applyNumberFormat="1" applyFont="1" applyFill="1" applyBorder="1" applyAlignment="1">
      <alignment horizontal="center" vertical="center" wrapText="1"/>
    </xf>
    <xf numFmtId="0" fontId="1" fillId="3" borderId="1" xfId="1" applyNumberFormat="1" applyFont="1" applyFill="1" applyBorder="1" applyAlignment="1">
      <alignment vertical="top"/>
    </xf>
    <xf numFmtId="165" fontId="2" fillId="6" borderId="1" xfId="1" applyNumberFormat="1" applyFont="1" applyFill="1" applyBorder="1" applyAlignment="1">
      <alignment horizontal="center" vertical="center"/>
    </xf>
    <xf numFmtId="165" fontId="0" fillId="7" borderId="1" xfId="1"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1" fillId="2" borderId="1" xfId="1" applyNumberFormat="1" applyFont="1" applyFill="1" applyBorder="1" applyAlignment="1">
      <alignment horizontal="center" vertical="center" wrapText="1"/>
    </xf>
    <xf numFmtId="0" fontId="1" fillId="2" borderId="1" xfId="1" applyNumberFormat="1" applyFont="1" applyFill="1" applyBorder="1" applyAlignment="1">
      <alignment horizontal="center" vertical="center"/>
    </xf>
    <xf numFmtId="164" fontId="8" fillId="7" borderId="1" xfId="1" applyNumberFormat="1" applyFont="1" applyFill="1" applyBorder="1" applyAlignment="1">
      <alignment horizontal="center" vertical="center"/>
    </xf>
    <xf numFmtId="0" fontId="7" fillId="6" borderId="1" xfId="1" applyNumberFormat="1" applyFont="1" applyFill="1" applyBorder="1" applyAlignment="1">
      <alignment horizontal="center" vertical="center"/>
    </xf>
    <xf numFmtId="0" fontId="1" fillId="3" borderId="1" xfId="1" applyNumberFormat="1" applyFont="1" applyFill="1" applyBorder="1" applyAlignment="1">
      <alignment horizontal="left" vertical="top" wrapText="1"/>
    </xf>
    <xf numFmtId="0" fontId="1" fillId="3" borderId="1" xfId="1" applyNumberFormat="1" applyFont="1" applyFill="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611480</xdr:colOff>
      <xdr:row>0</xdr:row>
      <xdr:rowOff>70556</xdr:rowOff>
    </xdr:from>
    <xdr:to>
      <xdr:col>5</xdr:col>
      <xdr:colOff>888385</xdr:colOff>
      <xdr:row>0</xdr:row>
      <xdr:rowOff>676158</xdr:rowOff>
    </xdr:to>
    <xdr:pic>
      <xdr:nvPicPr>
        <xdr:cNvPr id="4" name="Picture 3">
          <a:extLst>
            <a:ext uri="{FF2B5EF4-FFF2-40B4-BE49-F238E27FC236}">
              <a16:creationId xmlns:a16="http://schemas.microsoft.com/office/drawing/2014/main" id="{4F21A835-2B11-4B7C-AFEC-B1F2F17E200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683" b="25143"/>
        <a:stretch/>
      </xdr:blipFill>
      <xdr:spPr>
        <a:xfrm>
          <a:off x="6191249" y="70556"/>
          <a:ext cx="1787969" cy="605602"/>
        </a:xfrm>
        <a:prstGeom prst="rect">
          <a:avLst/>
        </a:prstGeom>
      </xdr:spPr>
    </xdr:pic>
    <xdr:clientData/>
  </xdr:twoCellAnchor>
  <xdr:twoCellAnchor editAs="oneCell">
    <xdr:from>
      <xdr:col>0</xdr:col>
      <xdr:colOff>52917</xdr:colOff>
      <xdr:row>0</xdr:row>
      <xdr:rowOff>82315</xdr:rowOff>
    </xdr:from>
    <xdr:to>
      <xdr:col>1</xdr:col>
      <xdr:colOff>1017176</xdr:colOff>
      <xdr:row>0</xdr:row>
      <xdr:rowOff>711435</xdr:rowOff>
    </xdr:to>
    <xdr:pic>
      <xdr:nvPicPr>
        <xdr:cNvPr id="5" name="Picture 4">
          <a:extLst>
            <a:ext uri="{FF2B5EF4-FFF2-40B4-BE49-F238E27FC236}">
              <a16:creationId xmlns:a16="http://schemas.microsoft.com/office/drawing/2014/main" id="{A4D802E2-410A-49FC-A10E-EEB7E764FAB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917" y="82315"/>
          <a:ext cx="1440509" cy="62912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tabSelected="1" zoomScale="108" zoomScaleNormal="70" workbookViewId="0">
      <selection sqref="A1:F1"/>
    </sheetView>
  </sheetViews>
  <sheetFormatPr defaultRowHeight="14.5" x14ac:dyDescent="0.35"/>
  <cols>
    <col min="1" max="1" width="6.81640625" style="7" customWidth="1"/>
    <col min="2" max="2" width="63.26953125" customWidth="1"/>
    <col min="3" max="3" width="9.7265625" style="15" customWidth="1"/>
    <col min="4" max="4" width="10.1796875" style="15" customWidth="1"/>
    <col min="5" max="5" width="11.453125" style="22" customWidth="1"/>
    <col min="6" max="6" width="13.453125" style="23" customWidth="1"/>
  </cols>
  <sheetData>
    <row r="1" spans="1:6" ht="58.5" customHeight="1" x14ac:dyDescent="0.35">
      <c r="A1" s="34" t="s">
        <v>57</v>
      </c>
      <c r="B1" s="34"/>
      <c r="C1" s="34"/>
      <c r="D1" s="34"/>
      <c r="E1" s="34"/>
      <c r="F1" s="34"/>
    </row>
    <row r="2" spans="1:6" ht="15.5" x14ac:dyDescent="0.35">
      <c r="A2" s="24" t="s">
        <v>0</v>
      </c>
      <c r="B2" s="25" t="s">
        <v>1</v>
      </c>
      <c r="C2" s="25" t="s">
        <v>2</v>
      </c>
      <c r="D2" s="25" t="s">
        <v>3</v>
      </c>
      <c r="E2" s="25" t="s">
        <v>4</v>
      </c>
      <c r="F2" s="25" t="s">
        <v>5</v>
      </c>
    </row>
    <row r="3" spans="1:6" ht="15.5" x14ac:dyDescent="0.35">
      <c r="A3" s="8">
        <v>1</v>
      </c>
      <c r="B3" s="26" t="s">
        <v>6</v>
      </c>
      <c r="C3" s="26"/>
      <c r="D3" s="26"/>
      <c r="E3" s="26"/>
      <c r="F3" s="26"/>
    </row>
    <row r="4" spans="1:6" ht="31" x14ac:dyDescent="0.35">
      <c r="A4" s="9">
        <v>1.1000000000000001</v>
      </c>
      <c r="B4" s="27" t="s">
        <v>20</v>
      </c>
      <c r="C4" s="11" t="s">
        <v>7</v>
      </c>
      <c r="D4" s="17">
        <v>36</v>
      </c>
      <c r="E4" s="18"/>
      <c r="F4" s="21">
        <f>D4*E4</f>
        <v>0</v>
      </c>
    </row>
    <row r="5" spans="1:6" ht="15.5" x14ac:dyDescent="0.35">
      <c r="A5" s="35" t="s">
        <v>8</v>
      </c>
      <c r="B5" s="35"/>
      <c r="C5" s="35"/>
      <c r="D5" s="35"/>
      <c r="E5" s="35"/>
      <c r="F5" s="28">
        <f>SUM(F4)</f>
        <v>0</v>
      </c>
    </row>
    <row r="6" spans="1:6" ht="15.5" x14ac:dyDescent="0.35">
      <c r="A6" s="8">
        <v>2</v>
      </c>
      <c r="B6" s="39" t="s">
        <v>27</v>
      </c>
      <c r="C6" s="39"/>
      <c r="D6" s="39"/>
      <c r="E6" s="39"/>
      <c r="F6" s="39"/>
    </row>
    <row r="7" spans="1:6" ht="39" customHeight="1" x14ac:dyDescent="0.35">
      <c r="A7" s="9">
        <v>2.1</v>
      </c>
      <c r="B7" s="4" t="s">
        <v>23</v>
      </c>
      <c r="C7" s="11" t="s">
        <v>10</v>
      </c>
      <c r="D7" s="11">
        <v>13.5</v>
      </c>
      <c r="E7" s="18"/>
      <c r="F7" s="21">
        <f>D7*E7</f>
        <v>0</v>
      </c>
    </row>
    <row r="8" spans="1:6" ht="46.5" x14ac:dyDescent="0.35">
      <c r="A8" s="9">
        <v>2.2000000000000002</v>
      </c>
      <c r="B8" s="4" t="s">
        <v>21</v>
      </c>
      <c r="C8" s="11" t="s">
        <v>10</v>
      </c>
      <c r="D8" s="11">
        <v>13.5</v>
      </c>
      <c r="E8" s="18"/>
      <c r="F8" s="21">
        <f>D8*E8</f>
        <v>0</v>
      </c>
    </row>
    <row r="9" spans="1:6" ht="55" customHeight="1" x14ac:dyDescent="0.35">
      <c r="A9" s="9">
        <v>2.2999999999999998</v>
      </c>
      <c r="B9" s="4" t="s">
        <v>44</v>
      </c>
      <c r="C9" s="11" t="s">
        <v>10</v>
      </c>
      <c r="D9" s="11">
        <v>49</v>
      </c>
      <c r="E9" s="18"/>
      <c r="F9" s="21">
        <f>D9*E9</f>
        <v>0</v>
      </c>
    </row>
    <row r="10" spans="1:6" ht="31" x14ac:dyDescent="0.35">
      <c r="A10" s="9">
        <v>2.4</v>
      </c>
      <c r="B10" s="4" t="s">
        <v>28</v>
      </c>
      <c r="C10" s="11" t="s">
        <v>10</v>
      </c>
      <c r="D10" s="11">
        <v>49</v>
      </c>
      <c r="E10" s="18"/>
      <c r="F10" s="21">
        <f t="shared" ref="F10:F11" si="0">D10*E10</f>
        <v>0</v>
      </c>
    </row>
    <row r="11" spans="1:6" ht="15.5" x14ac:dyDescent="0.35">
      <c r="A11" s="9">
        <v>2.5</v>
      </c>
      <c r="B11" s="4" t="s">
        <v>29</v>
      </c>
      <c r="C11" s="11" t="s">
        <v>10</v>
      </c>
      <c r="D11" s="11">
        <v>49</v>
      </c>
      <c r="E11" s="18"/>
      <c r="F11" s="21">
        <f t="shared" si="0"/>
        <v>0</v>
      </c>
    </row>
    <row r="12" spans="1:6" ht="31" x14ac:dyDescent="0.35">
      <c r="A12" s="9">
        <v>2.6</v>
      </c>
      <c r="B12" s="4" t="s">
        <v>22</v>
      </c>
      <c r="C12" s="11" t="s">
        <v>9</v>
      </c>
      <c r="D12" s="11">
        <v>2</v>
      </c>
      <c r="E12" s="18"/>
      <c r="F12" s="21">
        <f>D12*E12</f>
        <v>0</v>
      </c>
    </row>
    <row r="13" spans="1:6" ht="15.5" x14ac:dyDescent="0.35">
      <c r="A13" s="36" t="s">
        <v>11</v>
      </c>
      <c r="B13" s="36"/>
      <c r="C13" s="36"/>
      <c r="D13" s="36"/>
      <c r="E13" s="36"/>
      <c r="F13" s="28">
        <f>SUM(F7:F12)</f>
        <v>0</v>
      </c>
    </row>
    <row r="14" spans="1:6" ht="15.5" x14ac:dyDescent="0.35">
      <c r="A14" s="8">
        <v>3</v>
      </c>
      <c r="B14" s="29" t="s">
        <v>25</v>
      </c>
      <c r="C14" s="29"/>
      <c r="D14" s="29"/>
      <c r="E14" s="29"/>
      <c r="F14" s="29"/>
    </row>
    <row r="15" spans="1:6" ht="46.5" x14ac:dyDescent="0.35">
      <c r="A15" s="11">
        <v>3.1</v>
      </c>
      <c r="B15" s="4" t="s">
        <v>30</v>
      </c>
      <c r="C15" s="11" t="s">
        <v>10</v>
      </c>
      <c r="D15" s="11">
        <v>7</v>
      </c>
      <c r="E15" s="18"/>
      <c r="F15" s="21">
        <f>D15*E15</f>
        <v>0</v>
      </c>
    </row>
    <row r="16" spans="1:6" ht="77.5" x14ac:dyDescent="0.35">
      <c r="A16" s="9">
        <v>3.2</v>
      </c>
      <c r="B16" s="4" t="s">
        <v>46</v>
      </c>
      <c r="C16" s="11" t="s">
        <v>10</v>
      </c>
      <c r="D16" s="11">
        <v>18</v>
      </c>
      <c r="E16" s="18"/>
      <c r="F16" s="21">
        <f>D16*E16</f>
        <v>0</v>
      </c>
    </row>
    <row r="17" spans="1:6" ht="34.5" customHeight="1" x14ac:dyDescent="0.35">
      <c r="A17" s="11">
        <v>3.3</v>
      </c>
      <c r="B17" s="2" t="s">
        <v>24</v>
      </c>
      <c r="C17" s="11" t="s">
        <v>10</v>
      </c>
      <c r="D17" s="11">
        <v>6</v>
      </c>
      <c r="E17" s="18"/>
      <c r="F17" s="21">
        <f>D17*E17</f>
        <v>0</v>
      </c>
    </row>
    <row r="18" spans="1:6" ht="52.5" customHeight="1" x14ac:dyDescent="0.35">
      <c r="A18" s="9">
        <v>3.4</v>
      </c>
      <c r="B18" s="2" t="s">
        <v>54</v>
      </c>
      <c r="C18" s="11" t="s">
        <v>12</v>
      </c>
      <c r="D18" s="11">
        <v>5</v>
      </c>
      <c r="E18" s="18"/>
      <c r="F18" s="21">
        <f>D18*E18</f>
        <v>0</v>
      </c>
    </row>
    <row r="19" spans="1:6" ht="15.5" x14ac:dyDescent="0.35">
      <c r="A19" s="36" t="s">
        <v>26</v>
      </c>
      <c r="B19" s="36"/>
      <c r="C19" s="36"/>
      <c r="D19" s="36"/>
      <c r="E19" s="36"/>
      <c r="F19" s="28">
        <f>SUM(F15:F18)</f>
        <v>0</v>
      </c>
    </row>
    <row r="20" spans="1:6" s="10" customFormat="1" ht="15.5" x14ac:dyDescent="0.35">
      <c r="A20" s="8">
        <v>4</v>
      </c>
      <c r="B20" s="29" t="s">
        <v>31</v>
      </c>
      <c r="C20" s="29"/>
      <c r="D20" s="29"/>
      <c r="E20" s="29"/>
      <c r="F20" s="29"/>
    </row>
    <row r="21" spans="1:6" ht="79.5" customHeight="1" x14ac:dyDescent="0.35">
      <c r="A21" s="9">
        <v>4.0999999999999996</v>
      </c>
      <c r="B21" s="5" t="s">
        <v>32</v>
      </c>
      <c r="C21" s="11" t="s">
        <v>10</v>
      </c>
      <c r="D21" s="16">
        <v>50</v>
      </c>
      <c r="E21" s="18"/>
      <c r="F21" s="21">
        <f t="shared" ref="F21:F31" si="1">D21*E21</f>
        <v>0</v>
      </c>
    </row>
    <row r="22" spans="1:6" ht="39.5" customHeight="1" x14ac:dyDescent="0.35">
      <c r="A22" s="9">
        <v>4.2</v>
      </c>
      <c r="B22" s="2" t="s">
        <v>34</v>
      </c>
      <c r="C22" s="11" t="s">
        <v>10</v>
      </c>
      <c r="D22" s="16">
        <v>100</v>
      </c>
      <c r="E22" s="18"/>
      <c r="F22" s="21">
        <f t="shared" si="1"/>
        <v>0</v>
      </c>
    </row>
    <row r="23" spans="1:6" ht="62" x14ac:dyDescent="0.35">
      <c r="A23" s="9">
        <v>4.3</v>
      </c>
      <c r="B23" s="1" t="s">
        <v>35</v>
      </c>
      <c r="C23" s="19" t="s">
        <v>12</v>
      </c>
      <c r="D23" s="19">
        <v>3</v>
      </c>
      <c r="E23" s="20"/>
      <c r="F23" s="30">
        <f t="shared" si="1"/>
        <v>0</v>
      </c>
    </row>
    <row r="24" spans="1:6" ht="15.5" x14ac:dyDescent="0.35">
      <c r="A24" s="9">
        <v>4.4000000000000004</v>
      </c>
      <c r="B24" s="1" t="s">
        <v>36</v>
      </c>
      <c r="C24" s="19" t="s">
        <v>12</v>
      </c>
      <c r="D24" s="19">
        <v>9</v>
      </c>
      <c r="E24" s="20"/>
      <c r="F24" s="30">
        <f t="shared" si="1"/>
        <v>0</v>
      </c>
    </row>
    <row r="25" spans="1:6" ht="31" x14ac:dyDescent="0.35">
      <c r="A25" s="9">
        <v>4.5</v>
      </c>
      <c r="B25" s="1" t="s">
        <v>33</v>
      </c>
      <c r="C25" s="19" t="s">
        <v>12</v>
      </c>
      <c r="D25" s="19">
        <v>4</v>
      </c>
      <c r="E25" s="20"/>
      <c r="F25" s="30">
        <f t="shared" si="1"/>
        <v>0</v>
      </c>
    </row>
    <row r="26" spans="1:6" ht="15.5" x14ac:dyDescent="0.35">
      <c r="A26" s="9">
        <v>4.5999999999999996</v>
      </c>
      <c r="B26" s="1" t="s">
        <v>19</v>
      </c>
      <c r="C26" s="19" t="s">
        <v>12</v>
      </c>
      <c r="D26" s="19">
        <v>2</v>
      </c>
      <c r="E26" s="20"/>
      <c r="F26" s="30">
        <f t="shared" si="1"/>
        <v>0</v>
      </c>
    </row>
    <row r="27" spans="1:6" ht="15.5" x14ac:dyDescent="0.35">
      <c r="A27" s="9">
        <v>4.7</v>
      </c>
      <c r="B27" s="1" t="s">
        <v>37</v>
      </c>
      <c r="C27" s="19" t="s">
        <v>12</v>
      </c>
      <c r="D27" s="19">
        <v>2</v>
      </c>
      <c r="E27" s="20"/>
      <c r="F27" s="30">
        <f t="shared" si="1"/>
        <v>0</v>
      </c>
    </row>
    <row r="28" spans="1:6" ht="46.5" x14ac:dyDescent="0.35">
      <c r="A28" s="9">
        <v>4.8</v>
      </c>
      <c r="B28" s="1" t="s">
        <v>38</v>
      </c>
      <c r="C28" s="11" t="s">
        <v>10</v>
      </c>
      <c r="D28" s="16">
        <v>7</v>
      </c>
      <c r="E28" s="20"/>
      <c r="F28" s="30">
        <f t="shared" si="1"/>
        <v>0</v>
      </c>
    </row>
    <row r="29" spans="1:6" ht="31" x14ac:dyDescent="0.35">
      <c r="A29" s="9">
        <v>4.9000000000000004</v>
      </c>
      <c r="B29" s="1" t="s">
        <v>39</v>
      </c>
      <c r="C29" s="11" t="s">
        <v>10</v>
      </c>
      <c r="D29" s="16">
        <v>14</v>
      </c>
      <c r="E29" s="20"/>
      <c r="F29" s="30">
        <f t="shared" si="1"/>
        <v>0</v>
      </c>
    </row>
    <row r="30" spans="1:6" ht="31" x14ac:dyDescent="0.35">
      <c r="A30" s="12">
        <v>4.0999999999999996</v>
      </c>
      <c r="B30" s="1" t="s">
        <v>41</v>
      </c>
      <c r="C30" s="11" t="s">
        <v>10</v>
      </c>
      <c r="D30" s="11">
        <v>8.5</v>
      </c>
      <c r="E30" s="20"/>
      <c r="F30" s="30">
        <f t="shared" si="1"/>
        <v>0</v>
      </c>
    </row>
    <row r="31" spans="1:6" ht="15.5" x14ac:dyDescent="0.35">
      <c r="A31" s="9">
        <v>4.1100000000000003</v>
      </c>
      <c r="B31" s="1" t="s">
        <v>40</v>
      </c>
      <c r="C31" s="11" t="s">
        <v>10</v>
      </c>
      <c r="D31" s="19">
        <v>114</v>
      </c>
      <c r="E31" s="20"/>
      <c r="F31" s="30">
        <f t="shared" si="1"/>
        <v>0</v>
      </c>
    </row>
    <row r="32" spans="1:6" ht="15.5" x14ac:dyDescent="0.35">
      <c r="A32" s="36" t="s">
        <v>13</v>
      </c>
      <c r="B32" s="36"/>
      <c r="C32" s="36"/>
      <c r="D32" s="36"/>
      <c r="E32" s="36"/>
      <c r="F32" s="28">
        <f>SUM(F21:F31)</f>
        <v>0</v>
      </c>
    </row>
    <row r="33" spans="1:6" ht="15.5" x14ac:dyDescent="0.35">
      <c r="A33" s="8">
        <v>5</v>
      </c>
      <c r="B33" s="31" t="s">
        <v>14</v>
      </c>
      <c r="C33" s="31"/>
      <c r="D33" s="31"/>
      <c r="E33" s="31"/>
      <c r="F33" s="31"/>
    </row>
    <row r="34" spans="1:6" ht="46.5" customHeight="1" x14ac:dyDescent="0.35">
      <c r="A34" s="9">
        <v>5.0999999999999996</v>
      </c>
      <c r="B34" s="3" t="s">
        <v>47</v>
      </c>
      <c r="C34" s="21" t="s">
        <v>12</v>
      </c>
      <c r="D34" s="21">
        <v>2</v>
      </c>
      <c r="E34" s="18"/>
      <c r="F34" s="30">
        <f>D34*E34</f>
        <v>0</v>
      </c>
    </row>
    <row r="35" spans="1:6" ht="15.5" x14ac:dyDescent="0.35">
      <c r="A35" s="9">
        <v>5.2</v>
      </c>
      <c r="B35" s="3" t="s">
        <v>45</v>
      </c>
      <c r="C35" s="21" t="s">
        <v>12</v>
      </c>
      <c r="D35" s="21">
        <v>2</v>
      </c>
      <c r="E35" s="18"/>
      <c r="F35" s="30">
        <f>D35*E35</f>
        <v>0</v>
      </c>
    </row>
    <row r="36" spans="1:6" ht="15.5" x14ac:dyDescent="0.35">
      <c r="A36" s="36" t="s">
        <v>15</v>
      </c>
      <c r="B36" s="36"/>
      <c r="C36" s="36"/>
      <c r="D36" s="36"/>
      <c r="E36" s="36"/>
      <c r="F36" s="28">
        <f>SUM(F34:F35)</f>
        <v>0</v>
      </c>
    </row>
    <row r="37" spans="1:6" ht="15.5" x14ac:dyDescent="0.35">
      <c r="A37" s="8">
        <v>6</v>
      </c>
      <c r="B37" s="31" t="s">
        <v>43</v>
      </c>
      <c r="C37" s="31"/>
      <c r="D37" s="31"/>
      <c r="E37" s="31"/>
      <c r="F37" s="31"/>
    </row>
    <row r="38" spans="1:6" ht="77.5" x14ac:dyDescent="0.35">
      <c r="A38" s="11">
        <v>6.1</v>
      </c>
      <c r="B38" s="13" t="s">
        <v>52</v>
      </c>
      <c r="C38" s="11" t="s">
        <v>42</v>
      </c>
      <c r="D38" s="11">
        <v>1</v>
      </c>
      <c r="E38" s="18"/>
      <c r="F38" s="21">
        <f>E38*D38</f>
        <v>0</v>
      </c>
    </row>
    <row r="39" spans="1:6" ht="15.5" x14ac:dyDescent="0.35">
      <c r="A39" s="36" t="s">
        <v>15</v>
      </c>
      <c r="B39" s="36"/>
      <c r="C39" s="36"/>
      <c r="D39" s="36"/>
      <c r="E39" s="36"/>
      <c r="F39" s="28">
        <f>F38</f>
        <v>0</v>
      </c>
    </row>
    <row r="40" spans="1:6" ht="15.5" x14ac:dyDescent="0.35">
      <c r="A40" s="8">
        <v>7</v>
      </c>
      <c r="B40" s="31" t="s">
        <v>16</v>
      </c>
      <c r="C40" s="31"/>
      <c r="D40" s="31"/>
      <c r="E40" s="31"/>
      <c r="F40" s="31"/>
    </row>
    <row r="41" spans="1:6" ht="46.5" x14ac:dyDescent="0.35">
      <c r="A41" s="9">
        <v>7.1</v>
      </c>
      <c r="B41" s="6" t="s">
        <v>50</v>
      </c>
      <c r="C41" s="19" t="s">
        <v>17</v>
      </c>
      <c r="D41" s="19">
        <v>1</v>
      </c>
      <c r="E41" s="20"/>
      <c r="F41" s="30">
        <f>D41*E41</f>
        <v>0</v>
      </c>
    </row>
    <row r="42" spans="1:6" ht="31" x14ac:dyDescent="0.35">
      <c r="A42" s="9">
        <v>7.2</v>
      </c>
      <c r="B42" s="6" t="s">
        <v>51</v>
      </c>
      <c r="C42" s="19" t="s">
        <v>42</v>
      </c>
      <c r="D42" s="19">
        <v>1</v>
      </c>
      <c r="E42" s="20"/>
      <c r="F42" s="30">
        <f>D42*E42</f>
        <v>0</v>
      </c>
    </row>
    <row r="43" spans="1:6" ht="15.5" customHeight="1" x14ac:dyDescent="0.35">
      <c r="A43" s="35" t="s">
        <v>18</v>
      </c>
      <c r="B43" s="35"/>
      <c r="C43" s="35"/>
      <c r="D43" s="35"/>
      <c r="E43" s="35"/>
      <c r="F43" s="28">
        <f>SUM(F41:F42)</f>
        <v>0</v>
      </c>
    </row>
    <row r="44" spans="1:6" ht="15.5" x14ac:dyDescent="0.35">
      <c r="A44" s="8">
        <v>8</v>
      </c>
      <c r="B44" s="40" t="s">
        <v>48</v>
      </c>
      <c r="C44" s="40"/>
      <c r="D44" s="40"/>
      <c r="E44" s="40"/>
      <c r="F44" s="40"/>
    </row>
    <row r="45" spans="1:6" ht="49.5" customHeight="1" x14ac:dyDescent="0.35">
      <c r="A45" s="11">
        <v>8.1</v>
      </c>
      <c r="B45" s="14" t="s">
        <v>53</v>
      </c>
      <c r="C45" s="19" t="s">
        <v>42</v>
      </c>
      <c r="D45" s="11">
        <v>1</v>
      </c>
      <c r="E45" s="18"/>
      <c r="F45" s="21">
        <f>D45*E45</f>
        <v>0</v>
      </c>
    </row>
    <row r="46" spans="1:6" ht="15.5" x14ac:dyDescent="0.35">
      <c r="A46" s="36" t="s">
        <v>49</v>
      </c>
      <c r="B46" s="36"/>
      <c r="C46" s="36"/>
      <c r="D46" s="36"/>
      <c r="E46" s="36"/>
      <c r="F46" s="28">
        <f>F45</f>
        <v>0</v>
      </c>
    </row>
    <row r="47" spans="1:6" ht="18.5" x14ac:dyDescent="0.35">
      <c r="A47" s="38" t="s">
        <v>55</v>
      </c>
      <c r="B47" s="38"/>
      <c r="C47" s="38"/>
      <c r="D47" s="38"/>
      <c r="E47" s="38"/>
      <c r="F47" s="32">
        <f>(F5+F13+F19+F32+F36+F39+F43+F46)*1.4</f>
        <v>0</v>
      </c>
    </row>
    <row r="48" spans="1:6" x14ac:dyDescent="0.35">
      <c r="A48" s="37" t="s">
        <v>56</v>
      </c>
      <c r="B48" s="37"/>
      <c r="C48" s="37"/>
      <c r="D48" s="37"/>
      <c r="E48" s="37"/>
      <c r="F48" s="33">
        <f>F47*4</f>
        <v>0</v>
      </c>
    </row>
  </sheetData>
  <mergeCells count="13">
    <mergeCell ref="A48:E48"/>
    <mergeCell ref="A47:E47"/>
    <mergeCell ref="B6:F6"/>
    <mergeCell ref="B44:F44"/>
    <mergeCell ref="A46:E46"/>
    <mergeCell ref="A1:F1"/>
    <mergeCell ref="A43:E43"/>
    <mergeCell ref="A5:E5"/>
    <mergeCell ref="A13:E13"/>
    <mergeCell ref="A19:E19"/>
    <mergeCell ref="A32:E32"/>
    <mergeCell ref="A36:E36"/>
    <mergeCell ref="A39:E3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EAB1B625A102D4E8A59DEA951EEBE72" ma:contentTypeVersion="16" ma:contentTypeDescription="Opret et nyt dokument." ma:contentTypeScope="" ma:versionID="21a71913242b25d993e9538281ef8b76">
  <xsd:schema xmlns:xsd="http://www.w3.org/2001/XMLSchema" xmlns:xs="http://www.w3.org/2001/XMLSchema" xmlns:p="http://schemas.microsoft.com/office/2006/metadata/properties" xmlns:ns3="f7a69540-6d99-449e-9d29-d68a6903751d" xmlns:ns4="d68b7142-eeb6-4b0b-920c-ebf9d75ee8fa" targetNamespace="http://schemas.microsoft.com/office/2006/metadata/properties" ma:root="true" ma:fieldsID="46a6b51c5b4cb5883f8cfb8a484abbc6" ns3:_="" ns4:_="">
    <xsd:import namespace="f7a69540-6d99-449e-9d29-d68a6903751d"/>
    <xsd:import namespace="d68b7142-eeb6-4b0b-920c-ebf9d75ee8f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ServiceSystemTag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69540-6d99-449e-9d29-d68a690375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8b7142-eeb6-4b0b-920c-ebf9d75ee8fa"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SharingHintHash" ma:index="12"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7a69540-6d99-449e-9d29-d68a6903751d" xsi:nil="true"/>
  </documentManagement>
</p:properties>
</file>

<file path=customXml/itemProps1.xml><?xml version="1.0" encoding="utf-8"?>
<ds:datastoreItem xmlns:ds="http://schemas.openxmlformats.org/officeDocument/2006/customXml" ds:itemID="{86F3ECD6-D3E0-45CD-959D-947D23A09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69540-6d99-449e-9d29-d68a6903751d"/>
    <ds:schemaRef ds:uri="d68b7142-eeb6-4b0b-920c-ebf9d75ee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8A55F5-FE1F-4B91-B589-74B40095C1CC}">
  <ds:schemaRefs>
    <ds:schemaRef ds:uri="http://schemas.microsoft.com/sharepoint/v3/contenttype/forms"/>
  </ds:schemaRefs>
</ds:datastoreItem>
</file>

<file path=customXml/itemProps3.xml><?xml version="1.0" encoding="utf-8"?>
<ds:datastoreItem xmlns:ds="http://schemas.openxmlformats.org/officeDocument/2006/customXml" ds:itemID="{15746A99-7A5F-4146-8E7F-BB82B5B28BED}">
  <ds:schemaRefs>
    <ds:schemaRef ds:uri="f7a69540-6d99-449e-9d29-d68a6903751d"/>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d68b7142-eeb6-4b0b-920c-ebf9d75ee8fa"/>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Modified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2025-10-23T06:50:01Z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0x0101003EAB1B625A102D4E8A59DEA951EEBE72</vt:lpwstr>
  </property>
  <property fmtid="{D5CDD505-2E9C-101B-9397-08002B2CF9AE}" pid="3" name="MediaServiceImageTags">
    <vt:lpwstr/>
  </property>
</Properties>
</file>